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3955" windowHeight="12090"/>
  </bookViews>
  <sheets>
    <sheet name="odpady" sheetId="1" r:id="rId1"/>
    <sheet name="FOŚ" sheetId="2" r:id="rId2"/>
    <sheet name="dotacje" sheetId="3" r:id="rId3"/>
    <sheet name="Arkusz1" sheetId="4" r:id="rId4"/>
    <sheet name="Arkusz2" sheetId="5" r:id="rId5"/>
  </sheets>
  <calcPr calcId="145621"/>
</workbook>
</file>

<file path=xl/calcChain.xml><?xml version="1.0" encoding="utf-8"?>
<calcChain xmlns="http://schemas.openxmlformats.org/spreadsheetml/2006/main">
  <c r="C10" i="1" l="1"/>
  <c r="C19" i="1" l="1"/>
  <c r="E52" i="3"/>
  <c r="D27" i="2" l="1"/>
  <c r="E26" i="2"/>
  <c r="E25" i="2"/>
  <c r="C27" i="2"/>
  <c r="E22" i="2"/>
  <c r="C23" i="2"/>
  <c r="E23" i="2" s="1"/>
  <c r="D20" i="2"/>
  <c r="E20" i="2" s="1"/>
  <c r="E19" i="2"/>
  <c r="E17" i="2"/>
  <c r="D17" i="2"/>
  <c r="E16" i="2"/>
  <c r="D28" i="2" l="1"/>
  <c r="C28" i="2"/>
  <c r="E27" i="2"/>
  <c r="E28" i="2" s="1"/>
  <c r="D52" i="3"/>
  <c r="C52" i="3"/>
  <c r="E16" i="3"/>
  <c r="D16" i="3"/>
  <c r="D53" i="3" s="1"/>
  <c r="C16" i="3"/>
  <c r="C53" i="3" l="1"/>
  <c r="E53" i="3"/>
  <c r="C18" i="1"/>
</calcChain>
</file>

<file path=xl/sharedStrings.xml><?xml version="1.0" encoding="utf-8"?>
<sst xmlns="http://schemas.openxmlformats.org/spreadsheetml/2006/main" count="98" uniqueCount="86">
  <si>
    <t>PLAN DOCHODÓW i WYDATKÓW NA 2017</t>
  </si>
  <si>
    <t>na finansowanie funkcjonowania systemu gospodarowania odpadami komunalnymi</t>
  </si>
  <si>
    <t>Wyszczególnienie</t>
  </si>
  <si>
    <t>PLAN 2017</t>
  </si>
  <si>
    <t>DOCHODY w zł</t>
  </si>
  <si>
    <t>Rozdz.  90002</t>
  </si>
  <si>
    <t>Gospodarka odpadami</t>
  </si>
  <si>
    <r>
      <rPr>
        <sz val="11"/>
        <rFont val="Calibri"/>
        <family val="2"/>
        <charset val="238"/>
      </rPr>
      <t>§</t>
    </r>
    <r>
      <rPr>
        <i/>
        <sz val="11"/>
        <rFont val="Times New Roman"/>
        <family val="1"/>
        <charset val="238"/>
      </rPr>
      <t xml:space="preserve"> 0490</t>
    </r>
  </si>
  <si>
    <t>Wpływy z innych lokalnych opłat pobieranych przez jednostki samorządu terytorialnego na podstawie odrębnych ustaw</t>
  </si>
  <si>
    <t>WYDATKI w zł</t>
  </si>
  <si>
    <t>Dział 900 Gospodarka komunalna i ochrona środowiska</t>
  </si>
  <si>
    <t>Rozdz. 90002</t>
  </si>
  <si>
    <t>obsługa administracyjna systemu</t>
  </si>
  <si>
    <t>zakup materiałów i wyposażenia</t>
  </si>
  <si>
    <t>nagrody konkursowe</t>
  </si>
  <si>
    <t>odbiór i zagospodarowanie odpadów</t>
  </si>
  <si>
    <t>szkolenia pracowników</t>
  </si>
  <si>
    <t>RAZEM 90002</t>
  </si>
  <si>
    <t>OGÓŁEM w zł</t>
  </si>
  <si>
    <t>PLAN DOCHODÓW I WYDATKÓW NA 2017</t>
  </si>
  <si>
    <t>na finansowanie ochrony środowiska i gospodarki wodnej na podstawie ustawy Prawo Ochrony Środowiska</t>
  </si>
  <si>
    <t>Rozdz.  90019</t>
  </si>
  <si>
    <t>Wpływy i wydatki związane z gromadzenie opłat i kar za korzystanie ze środowiska</t>
  </si>
  <si>
    <t>Wpływy z różnych opłat</t>
  </si>
  <si>
    <t>Środki na realizację programu związanego z usuwaniem azbestu</t>
  </si>
  <si>
    <t>Rozdz. 90004</t>
  </si>
  <si>
    <t>Utrzymanie zieleni w miastach i gminach</t>
  </si>
  <si>
    <t>Zakup drzew, krzewów, bylin. Nowe nasadzenia drzew, krzewow, bylin i ich utrzymanie. Zabiegi konserwacyjno-lecznicze</t>
  </si>
  <si>
    <t>RAZEM 90004</t>
  </si>
  <si>
    <t>Rozdz. 90005</t>
  </si>
  <si>
    <t xml:space="preserve">Ochrona powietrza atmosferycznego i klimatu </t>
  </si>
  <si>
    <t>Opracowanie programu ochrony środowiska</t>
  </si>
  <si>
    <t>Rozdz. 90019</t>
  </si>
  <si>
    <t>Wpływy i wydatki związane z gromadzeniem opłat i kar za korzystanie ze środowiska</t>
  </si>
  <si>
    <t>Zakup nagród, upominków w konkursach, projektach</t>
  </si>
  <si>
    <t>Edukacja ekologiczna mieszkańców miasta Sieradza.</t>
  </si>
  <si>
    <t>RAZEM 90019</t>
  </si>
  <si>
    <t>Dotacje udzielone w 2017 roku z budżetu miasta podmiotom należącym i nienależącym do sektora finansów publicznych</t>
  </si>
  <si>
    <t>Dział</t>
  </si>
  <si>
    <t>zakres i cel dotacji</t>
  </si>
  <si>
    <t>Kwota dotacji (w zł)</t>
  </si>
  <si>
    <t>rozdz.</t>
  </si>
  <si>
    <t>podmiotowej</t>
  </si>
  <si>
    <t>przedmiotowej</t>
  </si>
  <si>
    <t>celowej</t>
  </si>
  <si>
    <t>Jednostki sektora finansów publicznych</t>
  </si>
  <si>
    <t>Art. 220 ustawy z dnia 27 sierpnia 2009r. o finansach publicznych</t>
  </si>
  <si>
    <t>pomoc finansowa dla Powiaty Sieradzkiego na realizację zadania pn. "Przebudowa skrzyżowania drogi powiatowej - ulicy Reymonta z ulicą Ludową w Sieradzu"</t>
  </si>
  <si>
    <t>pomoc finansowa dla Powiaty Sieradzkiego na pokrycie części kosztów aktualizacji użytków gruntowym w działkach zabudowanych na terenie miasta Sieradza</t>
  </si>
  <si>
    <t>Art. 12 ustawy z dnia 25 października 1991 r. o organizowaniu i prowadzeniu działalności kulturalnej</t>
  </si>
  <si>
    <t xml:space="preserve">dofinansowanie działalności statutowej Sieradzkiego Centrum Kultury w Sieradzu </t>
  </si>
  <si>
    <t>dofinansowanie działalności statutowej Miejskiej Biblioteki Publicznej w Sieradzu</t>
  </si>
  <si>
    <t>Razem dotacje dla jednostek sektora finansów publicznych</t>
  </si>
  <si>
    <t>Jednostki nie należące do sektora finansów publicznych</t>
  </si>
  <si>
    <t>Art. 90 ust.1, ust.2a ustawy z dnia 07 września 1991 r. o systemie oświaty</t>
  </si>
  <si>
    <t>dotacje podmiotowe z budżetu dla niepublicznej szkoły podstawowej</t>
  </si>
  <si>
    <t>dotacje podmiotowe z budżetu dla niepublicznych gimnazjów</t>
  </si>
  <si>
    <t>Art. 90 ust.1, ust.2b ustawy z dnia 07 września 1991 r. o systemie oświaty</t>
  </si>
  <si>
    <t>dotacje podmiotowe z budżetu dla niepublicznych przedszkoli</t>
  </si>
  <si>
    <t>Art. 90 ust.1, ust.2d ustawy z dnia 07 września 1991 r. o systemie oświaty</t>
  </si>
  <si>
    <t>dotacje podmiotowe z budżetu dla niepublicznego punktu przedszkolnego</t>
  </si>
  <si>
    <t>Art. 4 ust. 1, Art.. 11 ustawy z dnia 24 kwietnia 2003 r. o dzialalności pożytku publicznego i o wolnotariacie</t>
  </si>
  <si>
    <t>dotaje na realizację zadań z zakresu turystyki</t>
  </si>
  <si>
    <t>Miejski Program Profilaktyki i Rozwiązywania Problemów Alkoholowych - dotacje na realizację zadań z zakresu.</t>
  </si>
  <si>
    <t>dotacje na przeprowadzenie usług opiekuńczych i specjalistycznych usług opiekuńczych</t>
  </si>
  <si>
    <t>dotacje na realizacje zadań z zakresu: przedsięwzięć promujących dziedzictwo kulturowe Sieradza, imprez kulturalnych o charakterze środowiskowym, lokalnym i ponadlokalnym, upowszechniania i promocji lokalnej twórczości ludowej</t>
  </si>
  <si>
    <t>dotacje na realizację zadań z zakresu: integracji poprzez sport i zabawę, szkolenia sportowego dzieci i młodzieży, organizacji imprez sportowych i rekreacyjnych, upowszechniania sportu wśród dzieci i młodzieży</t>
  </si>
  <si>
    <t>Art.81 i 82 ustawy z dnia 23 lipca 2003 r. o ochronie zabytków i opiece nad zabytkami</t>
  </si>
  <si>
    <t xml:space="preserve">dotacje mogą otrzymać podmioty posiadające tytuł prawny do zabytku wpisanego do rejestru i zobowiazane do prowadzenia prac konserwatorskich, restauratorskich i robót budowlanych przy tym zabytku. Celem jest zapewnienie tym podmiotom warunków finansowych </t>
  </si>
  <si>
    <t>Art. 403  ustawy z dnia 27 kwietnia 2001 r Prawo ochrony środowiska</t>
  </si>
  <si>
    <t>Dotacje celowe z budżetu na finansowanie lub dofinansowanie kosztów realizacji inwestycji i zakupów inwestycyjnych jednostek niezaliczanych do sektora finansów publicznych - wykonanie podlączeń do systemu kanalizacji sanitarnej</t>
  </si>
  <si>
    <t>Dotacje celowe z budżetu na finansowanie lub dofinansowanie kosztów realizacji inwestycji i zakupów inwestycyjnych jednostek niezaliczanych do sektora finansów publicznych - usuwanie materiałów budowlanych zawierajacych azbest</t>
  </si>
  <si>
    <t>Razem dotacje dla jednostek nie należących do sektora finansów publicznych</t>
  </si>
  <si>
    <t>O G Ó Ł E M</t>
  </si>
  <si>
    <t>Plan</t>
  </si>
  <si>
    <t>zmiana</t>
  </si>
  <si>
    <t>Plan po zmianach</t>
  </si>
  <si>
    <t xml:space="preserve">Rozdz. 90001 </t>
  </si>
  <si>
    <t>Gospodarka ściekowa i ochrona wód</t>
  </si>
  <si>
    <t>Udrożnienie odpływu kanalizacji deszczowej i odmulenie rowów odwadniających</t>
  </si>
  <si>
    <t>RAZEM 90001</t>
  </si>
  <si>
    <t>Art. 32 ust.3b ustawy z dnia 24 sierpnia 1991 r o ochronie przeciwpożarowej</t>
  </si>
  <si>
    <t>dotacje na dofinansowanie kosztów realizacji inwestycji</t>
  </si>
  <si>
    <t>Załącznik nr 7  do uchwały RM Nr ………….. z dnia ………....</t>
  </si>
  <si>
    <t>Załącznik nr 5  do uchwały RM Nr ………………………...  z dnia .</t>
  </si>
  <si>
    <t>Załącznik nr 6  do uchwały RM Nr ……………... z dnia ……………………. 2016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</si>
</sst>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2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4"/>
      <name val="Times New Roman"/>
      <family val="1"/>
      <charset val="238"/>
    </font>
    <font>
      <sz val="14"/>
      <color theme="1"/>
      <name val="Times New Roman"/>
      <family val="1"/>
      <charset val="238"/>
    </font>
    <font>
      <sz val="14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i/>
      <sz val="11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name val="Calibri"/>
      <family val="2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sz val="8"/>
      <name val="Times New Roman"/>
      <family val="1"/>
      <charset val="238"/>
    </font>
    <font>
      <b/>
      <sz val="16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i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b/>
      <sz val="1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55"/>
      </patternFill>
    </fill>
  </fills>
  <borders count="19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7">
    <xf numFmtId="0" fontId="0" fillId="0" borderId="0" xfId="0"/>
    <xf numFmtId="0" fontId="2" fillId="0" borderId="2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4" fontId="7" fillId="2" borderId="2" xfId="0" applyNumberFormat="1" applyFont="1" applyFill="1" applyBorder="1" applyAlignment="1">
      <alignment horizontal="right" vertical="center"/>
    </xf>
    <xf numFmtId="0" fontId="8" fillId="0" borderId="1" xfId="0" applyFont="1" applyFill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4" fontId="6" fillId="0" borderId="2" xfId="0" applyNumberFormat="1" applyFont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4" fontId="12" fillId="0" borderId="2" xfId="0" applyNumberFormat="1" applyFont="1" applyBorder="1" applyAlignment="1">
      <alignment vertical="center"/>
    </xf>
    <xf numFmtId="0" fontId="6" fillId="2" borderId="2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4" fontId="9" fillId="0" borderId="6" xfId="0" applyNumberFormat="1" applyFont="1" applyBorder="1" applyAlignment="1">
      <alignment vertical="center"/>
    </xf>
    <xf numFmtId="0" fontId="2" fillId="0" borderId="7" xfId="0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2" borderId="2" xfId="0" applyFont="1" applyFill="1" applyBorder="1" applyAlignment="1">
      <alignment vertical="center"/>
    </xf>
    <xf numFmtId="4" fontId="6" fillId="2" borderId="2" xfId="0" applyNumberFormat="1" applyFont="1" applyFill="1" applyBorder="1" applyAlignment="1">
      <alignment vertical="center"/>
    </xf>
    <xf numFmtId="43" fontId="8" fillId="0" borderId="1" xfId="1" applyFont="1" applyFill="1" applyBorder="1" applyAlignment="1">
      <alignment vertical="center" wrapText="1"/>
    </xf>
    <xf numFmtId="43" fontId="8" fillId="0" borderId="4" xfId="1" applyFont="1" applyFill="1" applyBorder="1" applyAlignment="1">
      <alignment vertical="center" wrapText="1"/>
    </xf>
    <xf numFmtId="43" fontId="2" fillId="0" borderId="7" xfId="1" applyFont="1" applyBorder="1" applyAlignment="1">
      <alignment vertical="center"/>
    </xf>
    <xf numFmtId="43" fontId="2" fillId="0" borderId="4" xfId="1" applyFont="1" applyBorder="1" applyAlignment="1">
      <alignment vertical="center" wrapText="1"/>
    </xf>
    <xf numFmtId="43" fontId="6" fillId="2" borderId="1" xfId="1" applyFont="1" applyFill="1" applyBorder="1" applyAlignment="1">
      <alignment vertical="center"/>
    </xf>
    <xf numFmtId="43" fontId="6" fillId="2" borderId="2" xfId="1" applyFont="1" applyFill="1" applyBorder="1" applyAlignment="1">
      <alignment vertical="center" wrapText="1"/>
    </xf>
    <xf numFmtId="43" fontId="8" fillId="0" borderId="1" xfId="1" applyFont="1" applyBorder="1" applyAlignment="1">
      <alignment vertical="center" wrapText="1"/>
    </xf>
    <xf numFmtId="43" fontId="8" fillId="0" borderId="5" xfId="1" applyFont="1" applyBorder="1" applyAlignment="1">
      <alignment vertical="center" wrapText="1"/>
    </xf>
    <xf numFmtId="43" fontId="6" fillId="0" borderId="4" xfId="1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43" fontId="2" fillId="0" borderId="4" xfId="1" applyFont="1" applyBorder="1" applyAlignment="1">
      <alignment horizontal="left" vertical="center" wrapText="1"/>
    </xf>
    <xf numFmtId="0" fontId="2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 wrapText="1"/>
    </xf>
    <xf numFmtId="0" fontId="12" fillId="0" borderId="4" xfId="0" applyFont="1" applyBorder="1" applyAlignment="1">
      <alignment vertical="center" wrapText="1"/>
    </xf>
    <xf numFmtId="43" fontId="8" fillId="0" borderId="4" xfId="1" applyFont="1" applyBorder="1" applyAlignment="1">
      <alignment vertical="center" wrapText="1"/>
    </xf>
    <xf numFmtId="43" fontId="6" fillId="0" borderId="5" xfId="1" applyFont="1" applyBorder="1" applyAlignment="1">
      <alignment vertical="center" wrapText="1"/>
    </xf>
    <xf numFmtId="0" fontId="0" fillId="0" borderId="0" xfId="0" applyFill="1"/>
    <xf numFmtId="0" fontId="14" fillId="0" borderId="0" xfId="0" applyFont="1" applyFill="1"/>
    <xf numFmtId="0" fontId="15" fillId="0" borderId="11" xfId="0" applyFont="1" applyFill="1" applyBorder="1" applyAlignment="1">
      <alignment horizontal="center" vertical="center" wrapText="1"/>
    </xf>
    <xf numFmtId="0" fontId="16" fillId="0" borderId="11" xfId="0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/>
    </xf>
    <xf numFmtId="4" fontId="13" fillId="0" borderId="11" xfId="0" applyNumberFormat="1" applyFont="1" applyFill="1" applyBorder="1" applyAlignment="1">
      <alignment vertical="center"/>
    </xf>
    <xf numFmtId="4" fontId="15" fillId="0" borderId="11" xfId="0" applyNumberFormat="1" applyFont="1" applyFill="1" applyBorder="1" applyAlignment="1">
      <alignment vertical="center"/>
    </xf>
    <xf numFmtId="0" fontId="15" fillId="0" borderId="11" xfId="0" applyFont="1" applyFill="1" applyBorder="1" applyAlignment="1">
      <alignment vertical="center"/>
    </xf>
    <xf numFmtId="0" fontId="14" fillId="0" borderId="11" xfId="0" applyFont="1" applyFill="1" applyBorder="1" applyAlignment="1">
      <alignment vertical="center"/>
    </xf>
    <xf numFmtId="4" fontId="21" fillId="0" borderId="16" xfId="0" applyNumberFormat="1" applyFont="1" applyFill="1" applyBorder="1" applyAlignment="1">
      <alignment vertical="center"/>
    </xf>
    <xf numFmtId="0" fontId="15" fillId="0" borderId="0" xfId="0" applyFont="1" applyFill="1"/>
    <xf numFmtId="0" fontId="2" fillId="0" borderId="0" xfId="0" applyFont="1"/>
    <xf numFmtId="4" fontId="2" fillId="0" borderId="0" xfId="0" applyNumberFormat="1" applyFont="1"/>
    <xf numFmtId="0" fontId="2" fillId="0" borderId="4" xfId="0" applyFont="1" applyBorder="1" applyAlignment="1">
      <alignment horizontal="center" vertical="center" wrapText="1"/>
    </xf>
    <xf numFmtId="43" fontId="8" fillId="0" borderId="2" xfId="1" applyFont="1" applyFill="1" applyBorder="1" applyAlignment="1">
      <alignment vertical="center" wrapText="1"/>
    </xf>
    <xf numFmtId="43" fontId="2" fillId="0" borderId="2" xfId="1" applyFont="1" applyBorder="1" applyAlignment="1">
      <alignment vertical="center" wrapText="1"/>
    </xf>
    <xf numFmtId="43" fontId="8" fillId="0" borderId="6" xfId="1" applyFont="1" applyBorder="1" applyAlignment="1">
      <alignment vertical="center" wrapText="1"/>
    </xf>
    <xf numFmtId="43" fontId="6" fillId="0" borderId="2" xfId="1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43" fontId="2" fillId="0" borderId="2" xfId="1" applyFont="1" applyBorder="1" applyAlignment="1">
      <alignment horizontal="right" vertical="center" wrapText="1"/>
    </xf>
    <xf numFmtId="43" fontId="7" fillId="0" borderId="2" xfId="1" applyFont="1" applyBorder="1" applyAlignment="1">
      <alignment horizontal="right" vertical="center" wrapText="1"/>
    </xf>
    <xf numFmtId="43" fontId="6" fillId="0" borderId="2" xfId="1" applyFont="1" applyBorder="1" applyAlignment="1">
      <alignment horizontal="right" vertical="center" wrapText="1"/>
    </xf>
    <xf numFmtId="43" fontId="8" fillId="0" borderId="6" xfId="1" applyFont="1" applyBorder="1" applyAlignment="1">
      <alignment horizontal="right" vertical="center" wrapText="1"/>
    </xf>
    <xf numFmtId="0" fontId="8" fillId="0" borderId="2" xfId="0" applyFont="1" applyBorder="1" applyAlignment="1">
      <alignment horizontal="right" vertical="center" wrapText="1"/>
    </xf>
    <xf numFmtId="0" fontId="6" fillId="0" borderId="2" xfId="0" applyFont="1" applyBorder="1" applyAlignment="1">
      <alignment horizontal="right" vertical="center" wrapText="1"/>
    </xf>
    <xf numFmtId="0" fontId="12" fillId="0" borderId="2" xfId="0" applyFont="1" applyBorder="1" applyAlignment="1">
      <alignment horizontal="right" vertical="center" wrapText="1"/>
    </xf>
    <xf numFmtId="43" fontId="8" fillId="0" borderId="2" xfId="1" applyFont="1" applyBorder="1" applyAlignment="1">
      <alignment horizontal="right" vertical="center" wrapText="1"/>
    </xf>
    <xf numFmtId="4" fontId="6" fillId="0" borderId="2" xfId="0" applyNumberFormat="1" applyFont="1" applyBorder="1" applyAlignment="1">
      <alignment vertical="center" wrapText="1"/>
    </xf>
    <xf numFmtId="4" fontId="12" fillId="0" borderId="2" xfId="0" applyNumberFormat="1" applyFont="1" applyBorder="1" applyAlignment="1">
      <alignment horizontal="right" vertical="center" wrapText="1"/>
    </xf>
    <xf numFmtId="4" fontId="6" fillId="0" borderId="2" xfId="0" applyNumberFormat="1" applyFont="1" applyBorder="1" applyAlignment="1">
      <alignment horizontal="right" vertical="center" wrapText="1"/>
    </xf>
    <xf numFmtId="4" fontId="8" fillId="0" borderId="2" xfId="1" applyNumberFormat="1" applyFont="1" applyBorder="1" applyAlignment="1">
      <alignment horizontal="right" vertical="center" wrapText="1"/>
    </xf>
    <xf numFmtId="4" fontId="2" fillId="0" borderId="2" xfId="1" applyNumberFormat="1" applyFont="1" applyBorder="1" applyAlignment="1">
      <alignment horizontal="right" vertical="center" wrapText="1"/>
    </xf>
    <xf numFmtId="4" fontId="6" fillId="0" borderId="6" xfId="1" applyNumberFormat="1" applyFont="1" applyBorder="1" applyAlignment="1">
      <alignment horizontal="right" vertical="center" wrapText="1"/>
    </xf>
    <xf numFmtId="4" fontId="6" fillId="2" borderId="2" xfId="0" applyNumberFormat="1" applyFont="1" applyFill="1" applyBorder="1" applyAlignment="1">
      <alignment horizontal="right" vertical="center"/>
    </xf>
    <xf numFmtId="0" fontId="0" fillId="0" borderId="0" xfId="0" applyAlignment="1">
      <alignment horizontal="right"/>
    </xf>
    <xf numFmtId="4" fontId="0" fillId="0" borderId="0" xfId="0" applyNumberFormat="1"/>
    <xf numFmtId="0" fontId="6" fillId="0" borderId="1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2" fillId="0" borderId="10" xfId="0" applyFont="1" applyBorder="1" applyAlignment="1">
      <alignment vertical="center"/>
    </xf>
    <xf numFmtId="0" fontId="0" fillId="0" borderId="5" xfId="0" applyBorder="1" applyAlignment="1">
      <alignment vertical="center"/>
    </xf>
    <xf numFmtId="0" fontId="6" fillId="0" borderId="8" xfId="0" applyFont="1" applyBorder="1" applyAlignment="1">
      <alignment vertical="center"/>
    </xf>
    <xf numFmtId="0" fontId="0" fillId="0" borderId="9" xfId="0" applyBorder="1" applyAlignment="1">
      <alignment vertical="center"/>
    </xf>
    <xf numFmtId="43" fontId="6" fillId="0" borderId="1" xfId="1" applyFont="1" applyBorder="1" applyAlignment="1">
      <alignment vertical="center"/>
    </xf>
    <xf numFmtId="43" fontId="0" fillId="0" borderId="3" xfId="1" applyFont="1" applyBorder="1" applyAlignment="1">
      <alignment vertical="center"/>
    </xf>
    <xf numFmtId="0" fontId="18" fillId="0" borderId="0" xfId="0" applyFont="1" applyFill="1" applyAlignment="1">
      <alignment horizontal="left" vertical="center"/>
    </xf>
    <xf numFmtId="0" fontId="20" fillId="0" borderId="0" xfId="0" applyFont="1" applyFill="1" applyAlignment="1">
      <alignment horizontal="left" vertical="center"/>
    </xf>
    <xf numFmtId="0" fontId="13" fillId="0" borderId="16" xfId="0" applyFont="1" applyFill="1" applyBorder="1" applyAlignment="1">
      <alignment horizontal="center" vertical="center"/>
    </xf>
    <xf numFmtId="0" fontId="14" fillId="0" borderId="16" xfId="0" applyFont="1" applyFill="1" applyBorder="1" applyAlignment="1">
      <alignment horizontal="center" vertical="center"/>
    </xf>
    <xf numFmtId="0" fontId="13" fillId="0" borderId="11" xfId="0" applyFont="1" applyFill="1" applyBorder="1" applyAlignment="1">
      <alignment horizontal="center" vertical="center"/>
    </xf>
    <xf numFmtId="0" fontId="19" fillId="0" borderId="0" xfId="0" applyFont="1" applyFill="1" applyAlignment="1">
      <alignment horizontal="left" vertical="center"/>
    </xf>
    <xf numFmtId="0" fontId="15" fillId="0" borderId="11" xfId="0" applyFont="1" applyFill="1" applyBorder="1" applyAlignment="1">
      <alignment vertical="center" wrapText="1"/>
    </xf>
    <xf numFmtId="4" fontId="15" fillId="0" borderId="16" xfId="0" applyNumberFormat="1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4" fontId="15" fillId="0" borderId="11" xfId="0" applyNumberFormat="1" applyFont="1" applyFill="1" applyBorder="1" applyAlignment="1">
      <alignment vertical="center"/>
    </xf>
    <xf numFmtId="0" fontId="14" fillId="0" borderId="11" xfId="0" applyFont="1" applyFill="1" applyBorder="1" applyAlignment="1">
      <alignment vertical="center"/>
    </xf>
    <xf numFmtId="0" fontId="15" fillId="0" borderId="11" xfId="0" applyFont="1" applyFill="1" applyBorder="1" applyAlignment="1">
      <alignment vertical="center"/>
    </xf>
    <xf numFmtId="0" fontId="15" fillId="0" borderId="16" xfId="0" applyFont="1" applyFill="1" applyBorder="1" applyAlignment="1">
      <alignment vertical="center" wrapText="1"/>
    </xf>
    <xf numFmtId="0" fontId="15" fillId="0" borderId="17" xfId="0" applyFont="1" applyFill="1" applyBorder="1" applyAlignment="1">
      <alignment vertical="center" wrapText="1"/>
    </xf>
    <xf numFmtId="0" fontId="14" fillId="0" borderId="16" xfId="0" applyFont="1" applyFill="1" applyBorder="1" applyAlignment="1">
      <alignment vertical="center"/>
    </xf>
    <xf numFmtId="4" fontId="15" fillId="0" borderId="17" xfId="0" applyNumberFormat="1" applyFont="1" applyFill="1" applyBorder="1" applyAlignment="1">
      <alignment vertical="center"/>
    </xf>
    <xf numFmtId="0" fontId="15" fillId="0" borderId="11" xfId="0" applyNumberFormat="1" applyFont="1" applyFill="1" applyBorder="1" applyAlignment="1">
      <alignment vertical="center" wrapText="1"/>
    </xf>
    <xf numFmtId="0" fontId="14" fillId="0" borderId="11" xfId="0" applyFont="1" applyFill="1" applyBorder="1" applyAlignment="1">
      <alignment vertical="center" wrapText="1"/>
    </xf>
    <xf numFmtId="0" fontId="15" fillId="0" borderId="16" xfId="0" applyFont="1" applyFill="1" applyBorder="1" applyAlignment="1">
      <alignment vertical="center"/>
    </xf>
    <xf numFmtId="0" fontId="15" fillId="0" borderId="17" xfId="0" applyFont="1" applyFill="1" applyBorder="1" applyAlignment="1">
      <alignment vertical="center"/>
    </xf>
    <xf numFmtId="4" fontId="14" fillId="0" borderId="11" xfId="0" applyNumberFormat="1" applyFont="1" applyFill="1" applyBorder="1" applyAlignment="1">
      <alignment vertical="center"/>
    </xf>
    <xf numFmtId="0" fontId="0" fillId="0" borderId="11" xfId="0" applyBorder="1" applyAlignment="1">
      <alignment vertical="center"/>
    </xf>
    <xf numFmtId="0" fontId="13" fillId="0" borderId="12" xfId="0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 wrapText="1"/>
    </xf>
    <xf numFmtId="0" fontId="15" fillId="0" borderId="18" xfId="0" applyFont="1" applyFill="1" applyBorder="1" applyAlignment="1">
      <alignment vertical="center" wrapText="1"/>
    </xf>
    <xf numFmtId="4" fontId="14" fillId="0" borderId="17" xfId="0" applyNumberFormat="1" applyFont="1" applyFill="1" applyBorder="1" applyAlignment="1">
      <alignment vertical="center"/>
    </xf>
    <xf numFmtId="0" fontId="18" fillId="0" borderId="15" xfId="0" applyFont="1" applyFill="1" applyBorder="1" applyAlignment="1">
      <alignment vertical="center"/>
    </xf>
    <xf numFmtId="0" fontId="0" fillId="0" borderId="0" xfId="0" applyFill="1" applyAlignment="1">
      <alignment horizontal="right" vertical="center"/>
    </xf>
    <xf numFmtId="0" fontId="13" fillId="0" borderId="0" xfId="0" applyFont="1" applyFill="1" applyAlignment="1">
      <alignment horizontal="center" vertical="center"/>
    </xf>
    <xf numFmtId="0" fontId="15" fillId="0" borderId="11" xfId="0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0" fontId="14" fillId="0" borderId="14" xfId="0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abSelected="1" workbookViewId="0">
      <selection activeCell="C8" sqref="C8"/>
    </sheetView>
  </sheetViews>
  <sheetFormatPr defaultRowHeight="15" x14ac:dyDescent="0.25"/>
  <cols>
    <col min="2" max="2" width="48.85546875" customWidth="1"/>
    <col min="3" max="3" width="21.28515625" customWidth="1"/>
  </cols>
  <sheetData>
    <row r="1" spans="1:3" x14ac:dyDescent="0.25">
      <c r="A1" s="76" t="s">
        <v>83</v>
      </c>
      <c r="B1" s="76"/>
      <c r="C1" s="76"/>
    </row>
    <row r="3" spans="1:3" ht="18.75" x14ac:dyDescent="0.25">
      <c r="A3" s="77" t="s">
        <v>0</v>
      </c>
      <c r="B3" s="78"/>
      <c r="C3" s="78"/>
    </row>
    <row r="4" spans="1:3" ht="60" customHeight="1" x14ac:dyDescent="0.25">
      <c r="A4" s="79" t="s">
        <v>1</v>
      </c>
      <c r="B4" s="80"/>
      <c r="C4" s="80"/>
    </row>
    <row r="5" spans="1:3" ht="18" customHeight="1" x14ac:dyDescent="0.25">
      <c r="A5" s="81" t="s">
        <v>2</v>
      </c>
      <c r="B5" s="82"/>
      <c r="C5" s="1" t="s">
        <v>3</v>
      </c>
    </row>
    <row r="6" spans="1:3" x14ac:dyDescent="0.25">
      <c r="A6" s="2" t="s">
        <v>4</v>
      </c>
      <c r="B6" s="3"/>
      <c r="C6" s="4">
        <v>6000000</v>
      </c>
    </row>
    <row r="7" spans="1:3" ht="42" customHeight="1" x14ac:dyDescent="0.25">
      <c r="A7" s="83" t="s">
        <v>10</v>
      </c>
      <c r="B7" s="84"/>
      <c r="C7" s="85"/>
    </row>
    <row r="8" spans="1:3" ht="35.25" customHeight="1" x14ac:dyDescent="0.25">
      <c r="A8" s="5" t="s">
        <v>5</v>
      </c>
      <c r="B8" s="6" t="s">
        <v>6</v>
      </c>
      <c r="C8" s="7">
        <v>6000000</v>
      </c>
    </row>
    <row r="9" spans="1:3" ht="62.25" customHeight="1" x14ac:dyDescent="0.25">
      <c r="A9" s="8" t="s">
        <v>7</v>
      </c>
      <c r="B9" s="9" t="s">
        <v>8</v>
      </c>
      <c r="C9" s="10">
        <v>6000000</v>
      </c>
    </row>
    <row r="10" spans="1:3" x14ac:dyDescent="0.25">
      <c r="A10" s="2" t="s">
        <v>9</v>
      </c>
      <c r="B10" s="11"/>
      <c r="C10" s="4">
        <f>SUM(C19)</f>
        <v>6600000</v>
      </c>
    </row>
    <row r="11" spans="1:3" ht="33.75" customHeight="1" x14ac:dyDescent="0.25">
      <c r="A11" s="73" t="s">
        <v>10</v>
      </c>
      <c r="B11" s="74"/>
      <c r="C11" s="75"/>
    </row>
    <row r="12" spans="1:3" ht="39" customHeight="1" x14ac:dyDescent="0.25">
      <c r="A12" s="12" t="s">
        <v>11</v>
      </c>
      <c r="B12" s="13" t="s">
        <v>6</v>
      </c>
      <c r="C12" s="14"/>
    </row>
    <row r="13" spans="1:3" ht="24" customHeight="1" x14ac:dyDescent="0.25">
      <c r="A13" s="15"/>
      <c r="B13" s="9" t="s">
        <v>12</v>
      </c>
      <c r="C13" s="16">
        <v>204500</v>
      </c>
    </row>
    <row r="14" spans="1:3" ht="30.75" customHeight="1" x14ac:dyDescent="0.25">
      <c r="A14" s="15"/>
      <c r="B14" s="9" t="s">
        <v>13</v>
      </c>
      <c r="C14" s="16">
        <v>2500</v>
      </c>
    </row>
    <row r="15" spans="1:3" ht="30.75" customHeight="1" x14ac:dyDescent="0.25">
      <c r="A15" s="15"/>
      <c r="B15" s="9" t="s">
        <v>14</v>
      </c>
      <c r="C15" s="16">
        <v>1000</v>
      </c>
    </row>
    <row r="16" spans="1:3" ht="30.75" customHeight="1" x14ac:dyDescent="0.25">
      <c r="A16" s="15"/>
      <c r="B16" s="9" t="s">
        <v>15</v>
      </c>
      <c r="C16" s="16">
        <v>6391000</v>
      </c>
    </row>
    <row r="17" spans="1:3" ht="30.75" customHeight="1" x14ac:dyDescent="0.25">
      <c r="A17" s="15"/>
      <c r="B17" s="17" t="s">
        <v>16</v>
      </c>
      <c r="C17" s="16">
        <v>1000</v>
      </c>
    </row>
    <row r="18" spans="1:3" ht="30.75" customHeight="1" x14ac:dyDescent="0.25">
      <c r="A18" s="15"/>
      <c r="B18" s="18" t="s">
        <v>17</v>
      </c>
      <c r="C18" s="7">
        <f>SUM(C12:C17)</f>
        <v>6600000</v>
      </c>
    </row>
    <row r="19" spans="1:3" ht="30.75" customHeight="1" x14ac:dyDescent="0.25">
      <c r="A19" s="2"/>
      <c r="B19" s="19" t="s">
        <v>18</v>
      </c>
      <c r="C19" s="20">
        <f>SUM(C18)</f>
        <v>6600000</v>
      </c>
    </row>
  </sheetData>
  <mergeCells count="6">
    <mergeCell ref="A11:C11"/>
    <mergeCell ref="A1:C1"/>
    <mergeCell ref="A3:C3"/>
    <mergeCell ref="A4:C4"/>
    <mergeCell ref="A5:B5"/>
    <mergeCell ref="A7:C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9"/>
  <sheetViews>
    <sheetView workbookViewId="0">
      <selection activeCell="F3" sqref="F3"/>
    </sheetView>
  </sheetViews>
  <sheetFormatPr defaultRowHeight="15" x14ac:dyDescent="0.25"/>
  <cols>
    <col min="2" max="2" width="41.5703125" customWidth="1"/>
    <col min="3" max="3" width="14.140625" customWidth="1"/>
    <col min="4" max="4" width="12.7109375" customWidth="1"/>
    <col min="5" max="5" width="14.140625" customWidth="1"/>
    <col min="6" max="12" width="9.140625" style="48"/>
  </cols>
  <sheetData>
    <row r="1" spans="1:11" x14ac:dyDescent="0.25">
      <c r="A1" s="76" t="s">
        <v>85</v>
      </c>
      <c r="B1" s="76"/>
      <c r="C1" s="76"/>
      <c r="D1" s="76"/>
      <c r="E1" s="76"/>
    </row>
    <row r="3" spans="1:11" ht="18.75" x14ac:dyDescent="0.25">
      <c r="A3" s="77" t="s">
        <v>19</v>
      </c>
      <c r="B3" s="78"/>
      <c r="C3" s="78"/>
      <c r="D3" s="78"/>
      <c r="E3" s="78"/>
    </row>
    <row r="4" spans="1:11" ht="56.25" customHeight="1" x14ac:dyDescent="0.25">
      <c r="A4" s="79" t="s">
        <v>20</v>
      </c>
      <c r="B4" s="80"/>
      <c r="C4" s="80"/>
      <c r="D4" s="80"/>
      <c r="E4" s="80"/>
    </row>
    <row r="5" spans="1:11" ht="30" x14ac:dyDescent="0.25">
      <c r="A5" s="81" t="s">
        <v>2</v>
      </c>
      <c r="B5" s="82"/>
      <c r="C5" s="1" t="s">
        <v>74</v>
      </c>
      <c r="D5" s="50" t="s">
        <v>75</v>
      </c>
      <c r="E5" s="50" t="s">
        <v>76</v>
      </c>
    </row>
    <row r="6" spans="1:11" x14ac:dyDescent="0.25">
      <c r="A6" s="2" t="s">
        <v>4</v>
      </c>
      <c r="B6" s="3"/>
      <c r="C6" s="3"/>
      <c r="D6" s="3"/>
      <c r="E6" s="3"/>
    </row>
    <row r="7" spans="1:11" ht="24" customHeight="1" x14ac:dyDescent="0.25">
      <c r="A7" s="88" t="s">
        <v>10</v>
      </c>
      <c r="B7" s="89"/>
      <c r="C7" s="89"/>
      <c r="D7" s="89"/>
      <c r="E7" s="89"/>
      <c r="F7" s="49"/>
      <c r="G7" s="49"/>
      <c r="H7" s="49"/>
      <c r="I7" s="49"/>
      <c r="J7" s="49"/>
      <c r="K7" s="49"/>
    </row>
    <row r="8" spans="1:11" ht="31.5" customHeight="1" x14ac:dyDescent="0.25">
      <c r="A8" s="21" t="s">
        <v>21</v>
      </c>
      <c r="B8" s="22" t="s">
        <v>22</v>
      </c>
      <c r="C8" s="51"/>
      <c r="D8" s="51"/>
      <c r="E8" s="51"/>
      <c r="F8" s="49"/>
      <c r="G8" s="49"/>
      <c r="H8" s="49"/>
      <c r="I8" s="49"/>
      <c r="J8" s="49"/>
      <c r="K8" s="49"/>
    </row>
    <row r="9" spans="1:11" ht="18.75" customHeight="1" x14ac:dyDescent="0.25">
      <c r="A9" s="23"/>
      <c r="B9" s="24" t="s">
        <v>23</v>
      </c>
      <c r="C9" s="57">
        <v>220000</v>
      </c>
      <c r="D9" s="57"/>
      <c r="E9" s="57">
        <v>220000</v>
      </c>
      <c r="F9" s="49"/>
      <c r="G9" s="49"/>
      <c r="H9" s="49"/>
      <c r="I9" s="49"/>
      <c r="J9" s="49"/>
      <c r="K9" s="49"/>
    </row>
    <row r="10" spans="1:11" x14ac:dyDescent="0.25">
      <c r="A10" s="25" t="s">
        <v>9</v>
      </c>
      <c r="B10" s="26"/>
      <c r="C10" s="26"/>
      <c r="D10" s="26"/>
      <c r="E10" s="26"/>
      <c r="F10" s="49"/>
      <c r="G10" s="49"/>
      <c r="H10" s="49"/>
      <c r="I10" s="49"/>
      <c r="J10" s="49"/>
      <c r="K10" s="49"/>
    </row>
    <row r="11" spans="1:11" ht="19.5" customHeight="1" x14ac:dyDescent="0.25">
      <c r="A11" s="90" t="s">
        <v>10</v>
      </c>
      <c r="B11" s="91"/>
      <c r="C11" s="91"/>
      <c r="D11" s="91"/>
      <c r="E11" s="91"/>
      <c r="F11" s="49"/>
      <c r="G11" s="49"/>
      <c r="H11" s="49"/>
      <c r="I11" s="49"/>
      <c r="J11" s="49"/>
      <c r="K11" s="49"/>
    </row>
    <row r="12" spans="1:11" ht="33.75" customHeight="1" x14ac:dyDescent="0.25">
      <c r="A12" s="27" t="s">
        <v>77</v>
      </c>
      <c r="B12" s="28" t="s">
        <v>78</v>
      </c>
      <c r="C12" s="53"/>
      <c r="D12" s="59"/>
      <c r="E12" s="59"/>
      <c r="F12" s="49"/>
      <c r="G12" s="49"/>
      <c r="H12" s="49"/>
      <c r="I12" s="49"/>
      <c r="J12" s="49"/>
      <c r="K12" s="49"/>
    </row>
    <row r="13" spans="1:11" ht="33" customHeight="1" x14ac:dyDescent="0.25">
      <c r="A13" s="23"/>
      <c r="B13" s="24" t="s">
        <v>79</v>
      </c>
      <c r="C13" s="52"/>
      <c r="D13" s="56">
        <v>57000</v>
      </c>
      <c r="E13" s="56">
        <v>57000</v>
      </c>
      <c r="F13" s="49"/>
      <c r="G13" s="49"/>
      <c r="H13" s="49"/>
      <c r="I13" s="49"/>
      <c r="J13" s="49"/>
      <c r="K13" s="49"/>
    </row>
    <row r="14" spans="1:11" ht="16.5" customHeight="1" x14ac:dyDescent="0.25">
      <c r="A14" s="23"/>
      <c r="B14" s="29" t="s">
        <v>80</v>
      </c>
      <c r="C14" s="54"/>
      <c r="D14" s="57">
        <v>57000</v>
      </c>
      <c r="E14" s="57">
        <v>57000</v>
      </c>
      <c r="F14" s="49"/>
      <c r="G14" s="49"/>
      <c r="H14" s="49"/>
      <c r="I14" s="49"/>
      <c r="J14" s="49"/>
      <c r="K14" s="49"/>
    </row>
    <row r="15" spans="1:11" ht="33.75" customHeight="1" x14ac:dyDescent="0.25">
      <c r="A15" s="27" t="s">
        <v>11</v>
      </c>
      <c r="B15" s="28" t="s">
        <v>6</v>
      </c>
      <c r="C15" s="53"/>
      <c r="D15" s="59"/>
      <c r="E15" s="59"/>
      <c r="F15" s="49"/>
      <c r="G15" s="49"/>
      <c r="H15" s="49"/>
      <c r="I15" s="49"/>
      <c r="J15" s="49"/>
      <c r="K15" s="49"/>
    </row>
    <row r="16" spans="1:11" ht="34.5" customHeight="1" x14ac:dyDescent="0.25">
      <c r="A16" s="23"/>
      <c r="B16" s="24" t="s">
        <v>24</v>
      </c>
      <c r="C16" s="56">
        <v>50000</v>
      </c>
      <c r="D16" s="56">
        <v>12000</v>
      </c>
      <c r="E16" s="56">
        <f>SUM(C16:D16)</f>
        <v>62000</v>
      </c>
      <c r="F16" s="49"/>
      <c r="G16" s="49"/>
      <c r="H16" s="49"/>
      <c r="I16" s="49"/>
      <c r="J16" s="49"/>
      <c r="K16" s="49"/>
    </row>
    <row r="17" spans="1:11" ht="15" customHeight="1" x14ac:dyDescent="0.25">
      <c r="A17" s="23"/>
      <c r="B17" s="29" t="s">
        <v>17</v>
      </c>
      <c r="C17" s="58">
        <v>50000</v>
      </c>
      <c r="D17" s="58">
        <f>SUM(D16)</f>
        <v>12000</v>
      </c>
      <c r="E17" s="58">
        <f>SUM(C17:D17)</f>
        <v>62000</v>
      </c>
      <c r="F17" s="49"/>
      <c r="G17" s="49"/>
      <c r="H17" s="49"/>
      <c r="I17" s="49"/>
      <c r="J17" s="49"/>
      <c r="K17" s="49"/>
    </row>
    <row r="18" spans="1:11" ht="36" customHeight="1" x14ac:dyDescent="0.25">
      <c r="A18" s="12" t="s">
        <v>25</v>
      </c>
      <c r="B18" s="30" t="s">
        <v>26</v>
      </c>
      <c r="C18" s="55"/>
      <c r="D18" s="60"/>
      <c r="E18" s="60"/>
      <c r="F18" s="49"/>
      <c r="G18" s="49"/>
      <c r="H18" s="49"/>
      <c r="I18" s="49"/>
      <c r="J18" s="49"/>
      <c r="K18" s="49"/>
    </row>
    <row r="19" spans="1:11" ht="52.5" customHeight="1" x14ac:dyDescent="0.25">
      <c r="A19" s="15"/>
      <c r="B19" s="31" t="s">
        <v>27</v>
      </c>
      <c r="C19" s="56">
        <v>40000</v>
      </c>
      <c r="D19" s="56">
        <v>10000</v>
      </c>
      <c r="E19" s="56">
        <f>SUM(C19:D19)</f>
        <v>50000</v>
      </c>
      <c r="F19" s="49"/>
      <c r="G19" s="49"/>
      <c r="H19" s="49"/>
      <c r="I19" s="49"/>
      <c r="J19" s="49"/>
      <c r="K19" s="49"/>
    </row>
    <row r="20" spans="1:11" x14ac:dyDescent="0.25">
      <c r="A20" s="32"/>
      <c r="B20" s="33" t="s">
        <v>28</v>
      </c>
      <c r="C20" s="64">
        <v>40000</v>
      </c>
      <c r="D20" s="58">
        <f>SUM(D19)</f>
        <v>10000</v>
      </c>
      <c r="E20" s="58">
        <f>SUM(C20:D20)</f>
        <v>50000</v>
      </c>
      <c r="F20" s="49"/>
      <c r="G20" s="49"/>
      <c r="H20" s="49"/>
      <c r="I20" s="49"/>
      <c r="J20" s="49"/>
      <c r="K20" s="49"/>
    </row>
    <row r="21" spans="1:11" ht="36" customHeight="1" x14ac:dyDescent="0.25">
      <c r="A21" s="12" t="s">
        <v>29</v>
      </c>
      <c r="B21" s="30" t="s">
        <v>30</v>
      </c>
      <c r="C21" s="55"/>
      <c r="D21" s="60"/>
      <c r="E21" s="60"/>
      <c r="F21" s="49"/>
      <c r="G21" s="49"/>
      <c r="H21" s="49"/>
      <c r="I21" s="49"/>
      <c r="J21" s="49"/>
      <c r="K21" s="49"/>
    </row>
    <row r="22" spans="1:11" ht="31.5" customHeight="1" x14ac:dyDescent="0.25">
      <c r="A22" s="86"/>
      <c r="B22" s="34" t="s">
        <v>31</v>
      </c>
      <c r="C22" s="65">
        <v>10000</v>
      </c>
      <c r="D22" s="62"/>
      <c r="E22" s="56">
        <f>SUM(C22:D22)</f>
        <v>10000</v>
      </c>
      <c r="F22" s="49"/>
      <c r="G22" s="49"/>
      <c r="H22" s="49"/>
      <c r="I22" s="49"/>
      <c r="J22" s="49"/>
      <c r="K22" s="49"/>
    </row>
    <row r="23" spans="1:11" ht="16.5" customHeight="1" x14ac:dyDescent="0.25">
      <c r="A23" s="87"/>
      <c r="B23" s="33" t="s">
        <v>28</v>
      </c>
      <c r="C23" s="66">
        <f>SUM(C22)</f>
        <v>10000</v>
      </c>
      <c r="D23" s="61"/>
      <c r="E23" s="58">
        <f>SUM(C23:D23)</f>
        <v>10000</v>
      </c>
      <c r="F23" s="49"/>
      <c r="G23" s="49"/>
      <c r="H23" s="49"/>
      <c r="I23" s="49"/>
      <c r="J23" s="49"/>
      <c r="K23" s="49"/>
    </row>
    <row r="24" spans="1:11" ht="31.5" customHeight="1" x14ac:dyDescent="0.25">
      <c r="A24" s="27" t="s">
        <v>32</v>
      </c>
      <c r="B24" s="35" t="s">
        <v>33</v>
      </c>
      <c r="C24" s="67"/>
      <c r="D24" s="63"/>
      <c r="E24" s="63"/>
      <c r="F24" s="49"/>
      <c r="G24" s="49"/>
      <c r="H24" s="49"/>
      <c r="I24" s="49"/>
      <c r="J24" s="49"/>
      <c r="K24" s="49"/>
    </row>
    <row r="25" spans="1:11" ht="36.75" customHeight="1" x14ac:dyDescent="0.25">
      <c r="A25" s="23"/>
      <c r="B25" s="24" t="s">
        <v>34</v>
      </c>
      <c r="C25" s="68">
        <v>70000</v>
      </c>
      <c r="D25" s="56">
        <v>11902</v>
      </c>
      <c r="E25" s="56">
        <f t="shared" ref="E25:E26" si="0">SUM(C25:D25)</f>
        <v>81902</v>
      </c>
      <c r="F25" s="49"/>
      <c r="G25" s="49"/>
      <c r="H25" s="49"/>
      <c r="I25" s="49"/>
      <c r="J25" s="49"/>
      <c r="K25" s="49"/>
    </row>
    <row r="26" spans="1:11" ht="35.25" customHeight="1" x14ac:dyDescent="0.25">
      <c r="A26" s="23"/>
      <c r="B26" s="24" t="s">
        <v>35</v>
      </c>
      <c r="C26" s="68">
        <v>50000</v>
      </c>
      <c r="D26" s="56">
        <v>12000.68</v>
      </c>
      <c r="E26" s="56">
        <f t="shared" si="0"/>
        <v>62000.68</v>
      </c>
      <c r="F26" s="49"/>
      <c r="G26" s="49"/>
      <c r="H26" s="49"/>
      <c r="I26" s="49"/>
      <c r="J26" s="49"/>
      <c r="K26" s="49"/>
    </row>
    <row r="27" spans="1:11" ht="15" customHeight="1" x14ac:dyDescent="0.25">
      <c r="A27" s="23"/>
      <c r="B27" s="36" t="s">
        <v>36</v>
      </c>
      <c r="C27" s="69">
        <f>SUM(C25:C26)</f>
        <v>120000</v>
      </c>
      <c r="D27" s="69">
        <f t="shared" ref="D27:E27" si="1">SUM(D25:D26)</f>
        <v>23902.68</v>
      </c>
      <c r="E27" s="69">
        <f t="shared" si="1"/>
        <v>143902.68</v>
      </c>
      <c r="F27" s="49"/>
      <c r="G27" s="49"/>
      <c r="H27" s="49"/>
      <c r="I27" s="49"/>
      <c r="J27" s="49"/>
      <c r="K27" s="49"/>
    </row>
    <row r="28" spans="1:11" ht="16.5" customHeight="1" x14ac:dyDescent="0.25">
      <c r="A28" s="2"/>
      <c r="B28" s="19" t="s">
        <v>18</v>
      </c>
      <c r="C28" s="70">
        <f>SUM(C14+C17+C20+C23+C27)</f>
        <v>220000</v>
      </c>
      <c r="D28" s="70">
        <f t="shared" ref="D28:E28" si="2">SUM(D14+D17+D20+D23+D27)</f>
        <v>102902.68</v>
      </c>
      <c r="E28" s="70">
        <f t="shared" si="2"/>
        <v>322902.68</v>
      </c>
      <c r="F28" s="49"/>
      <c r="G28" s="49"/>
      <c r="H28" s="49"/>
      <c r="I28" s="49"/>
      <c r="J28" s="49"/>
      <c r="K28" s="49"/>
    </row>
    <row r="29" spans="1:11" x14ac:dyDescent="0.25">
      <c r="C29" s="71"/>
      <c r="F29" s="49"/>
      <c r="G29" s="49"/>
      <c r="H29" s="49"/>
      <c r="I29" s="49"/>
      <c r="J29" s="49"/>
      <c r="K29" s="49"/>
    </row>
  </sheetData>
  <mergeCells count="7">
    <mergeCell ref="A22:A23"/>
    <mergeCell ref="A1:E1"/>
    <mergeCell ref="A3:E3"/>
    <mergeCell ref="A4:E4"/>
    <mergeCell ref="A5:B5"/>
    <mergeCell ref="A7:E7"/>
    <mergeCell ref="A11:E11"/>
  </mergeCells>
  <pageMargins left="0.7" right="0.7" top="0.75" bottom="0.75" header="0.3" footer="0.3"/>
  <pageSetup paperSize="9" scale="9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workbookViewId="0">
      <selection activeCell="B7" sqref="B7:B8"/>
    </sheetView>
  </sheetViews>
  <sheetFormatPr defaultRowHeight="15" x14ac:dyDescent="0.25"/>
  <cols>
    <col min="2" max="2" width="90.28515625" customWidth="1"/>
    <col min="3" max="3" width="14.7109375" customWidth="1"/>
    <col min="5" max="5" width="14.140625" customWidth="1"/>
  </cols>
  <sheetData>
    <row r="1" spans="1:5" s="37" customFormat="1" ht="12" customHeight="1" x14ac:dyDescent="0.25">
      <c r="A1" s="120" t="s">
        <v>84</v>
      </c>
      <c r="B1" s="120"/>
      <c r="C1" s="120"/>
      <c r="D1" s="120"/>
      <c r="E1" s="120"/>
    </row>
    <row r="2" spans="1:5" s="38" customFormat="1" ht="27.75" customHeight="1" x14ac:dyDescent="0.2">
      <c r="A2" s="121" t="s">
        <v>37</v>
      </c>
      <c r="B2" s="121"/>
      <c r="C2" s="121"/>
      <c r="D2" s="121"/>
      <c r="E2" s="121"/>
    </row>
    <row r="3" spans="1:5" s="38" customFormat="1" ht="17.25" customHeight="1" x14ac:dyDescent="0.2">
      <c r="A3" s="39" t="s">
        <v>38</v>
      </c>
      <c r="B3" s="122" t="s">
        <v>39</v>
      </c>
      <c r="C3" s="123" t="s">
        <v>40</v>
      </c>
      <c r="D3" s="124"/>
      <c r="E3" s="125"/>
    </row>
    <row r="4" spans="1:5" s="38" customFormat="1" ht="18.75" customHeight="1" x14ac:dyDescent="0.2">
      <c r="A4" s="39" t="s">
        <v>41</v>
      </c>
      <c r="B4" s="122"/>
      <c r="C4" s="39" t="s">
        <v>42</v>
      </c>
      <c r="D4" s="40" t="s">
        <v>43</v>
      </c>
      <c r="E4" s="39" t="s">
        <v>44</v>
      </c>
    </row>
    <row r="5" spans="1:5" s="38" customFormat="1" ht="20.25" x14ac:dyDescent="0.2">
      <c r="A5" s="126" t="s">
        <v>45</v>
      </c>
      <c r="B5" s="126"/>
      <c r="C5" s="126"/>
      <c r="D5" s="126"/>
      <c r="E5" s="126"/>
    </row>
    <row r="6" spans="1:5" s="38" customFormat="1" ht="18.75" customHeight="1" x14ac:dyDescent="0.2">
      <c r="A6" s="119" t="s">
        <v>46</v>
      </c>
      <c r="B6" s="119"/>
      <c r="C6" s="119"/>
      <c r="D6" s="119"/>
      <c r="E6" s="119"/>
    </row>
    <row r="7" spans="1:5" s="38" customFormat="1" ht="19.5" customHeight="1" x14ac:dyDescent="0.2">
      <c r="A7" s="41">
        <v>600</v>
      </c>
      <c r="B7" s="104" t="s">
        <v>47</v>
      </c>
      <c r="C7" s="101"/>
      <c r="D7" s="106"/>
      <c r="E7" s="99">
        <v>80000</v>
      </c>
    </row>
    <row r="8" spans="1:5" s="38" customFormat="1" ht="15.75" customHeight="1" x14ac:dyDescent="0.2">
      <c r="A8" s="41">
        <v>60016</v>
      </c>
      <c r="B8" s="105"/>
      <c r="C8" s="102"/>
      <c r="D8" s="100"/>
      <c r="E8" s="107"/>
    </row>
    <row r="9" spans="1:5" s="38" customFormat="1" ht="19.5" customHeight="1" x14ac:dyDescent="0.2">
      <c r="A9" s="41">
        <v>710</v>
      </c>
      <c r="B9" s="104" t="s">
        <v>48</v>
      </c>
      <c r="C9" s="101"/>
      <c r="D9" s="106"/>
      <c r="E9" s="99">
        <v>450000</v>
      </c>
    </row>
    <row r="10" spans="1:5" s="38" customFormat="1" ht="15.75" customHeight="1" x14ac:dyDescent="0.2">
      <c r="A10" s="41">
        <v>71012</v>
      </c>
      <c r="B10" s="105"/>
      <c r="C10" s="102"/>
      <c r="D10" s="100"/>
      <c r="E10" s="107"/>
    </row>
    <row r="11" spans="1:5" s="38" customFormat="1" ht="31.5" customHeight="1" x14ac:dyDescent="0.2">
      <c r="A11" s="119" t="s">
        <v>49</v>
      </c>
      <c r="B11" s="119"/>
      <c r="C11" s="119"/>
      <c r="D11" s="119"/>
      <c r="E11" s="119"/>
    </row>
    <row r="12" spans="1:5" s="38" customFormat="1" ht="15" customHeight="1" x14ac:dyDescent="0.2">
      <c r="A12" s="41">
        <v>921</v>
      </c>
      <c r="B12" s="103" t="s">
        <v>50</v>
      </c>
      <c r="C12" s="101">
        <v>1222500</v>
      </c>
      <c r="D12" s="106"/>
      <c r="E12" s="99"/>
    </row>
    <row r="13" spans="1:5" s="38" customFormat="1" ht="15" customHeight="1" x14ac:dyDescent="0.2">
      <c r="A13" s="41">
        <v>92113</v>
      </c>
      <c r="B13" s="103"/>
      <c r="C13" s="102"/>
      <c r="D13" s="100"/>
      <c r="E13" s="107"/>
    </row>
    <row r="14" spans="1:5" s="38" customFormat="1" ht="15" customHeight="1" x14ac:dyDescent="0.2">
      <c r="A14" s="41">
        <v>921</v>
      </c>
      <c r="B14" s="103" t="s">
        <v>51</v>
      </c>
      <c r="C14" s="101">
        <v>660000</v>
      </c>
      <c r="D14" s="103"/>
      <c r="E14" s="101">
        <v>512386.62</v>
      </c>
    </row>
    <row r="15" spans="1:5" s="38" customFormat="1" ht="15" customHeight="1" x14ac:dyDescent="0.2">
      <c r="A15" s="41">
        <v>92116</v>
      </c>
      <c r="B15" s="103"/>
      <c r="C15" s="102"/>
      <c r="D15" s="103"/>
      <c r="E15" s="102"/>
    </row>
    <row r="16" spans="1:5" s="38" customFormat="1" ht="23.25" customHeight="1" x14ac:dyDescent="0.2">
      <c r="A16" s="114" t="s">
        <v>52</v>
      </c>
      <c r="B16" s="115"/>
      <c r="C16" s="42">
        <f>SUM(C12:C15)</f>
        <v>1882500</v>
      </c>
      <c r="D16" s="42">
        <f>SUM(D12:D15)</f>
        <v>0</v>
      </c>
      <c r="E16" s="42">
        <f>SUM(E7+E9+E14)</f>
        <v>1042386.62</v>
      </c>
    </row>
    <row r="17" spans="1:5" s="38" customFormat="1" ht="29.25" customHeight="1" x14ac:dyDescent="0.2">
      <c r="A17" s="116" t="s">
        <v>53</v>
      </c>
      <c r="B17" s="116"/>
      <c r="C17" s="116"/>
      <c r="D17" s="116"/>
      <c r="E17" s="116"/>
    </row>
    <row r="18" spans="1:5" s="38" customFormat="1" ht="21" customHeight="1" x14ac:dyDescent="0.2">
      <c r="A18" s="92" t="s">
        <v>54</v>
      </c>
      <c r="B18" s="97"/>
      <c r="C18" s="97"/>
      <c r="D18" s="97"/>
      <c r="E18" s="97"/>
    </row>
    <row r="19" spans="1:5" s="38" customFormat="1" ht="17.25" customHeight="1" x14ac:dyDescent="0.2">
      <c r="A19" s="41">
        <v>801</v>
      </c>
      <c r="B19" s="104" t="s">
        <v>55</v>
      </c>
      <c r="C19" s="99">
        <v>610000</v>
      </c>
      <c r="D19" s="101"/>
      <c r="E19" s="99"/>
    </row>
    <row r="20" spans="1:5" s="38" customFormat="1" ht="17.25" customHeight="1" x14ac:dyDescent="0.2">
      <c r="A20" s="41">
        <v>80101</v>
      </c>
      <c r="B20" s="117"/>
      <c r="C20" s="118"/>
      <c r="D20" s="112"/>
      <c r="E20" s="118"/>
    </row>
    <row r="21" spans="1:5" s="38" customFormat="1" ht="17.25" customHeight="1" x14ac:dyDescent="0.2">
      <c r="A21" s="41">
        <v>801</v>
      </c>
      <c r="B21" s="98" t="s">
        <v>56</v>
      </c>
      <c r="C21" s="101">
        <v>420000</v>
      </c>
      <c r="D21" s="101"/>
      <c r="E21" s="101"/>
    </row>
    <row r="22" spans="1:5" s="38" customFormat="1" ht="17.25" customHeight="1" x14ac:dyDescent="0.2">
      <c r="A22" s="41">
        <v>80110</v>
      </c>
      <c r="B22" s="98"/>
      <c r="C22" s="112"/>
      <c r="D22" s="112"/>
      <c r="E22" s="112"/>
    </row>
    <row r="23" spans="1:5" s="38" customFormat="1" ht="27.75" customHeight="1" x14ac:dyDescent="0.2">
      <c r="A23" s="92" t="s">
        <v>57</v>
      </c>
      <c r="B23" s="97"/>
      <c r="C23" s="97"/>
      <c r="D23" s="97"/>
      <c r="E23" s="97"/>
    </row>
    <row r="24" spans="1:5" s="38" customFormat="1" ht="12" customHeight="1" x14ac:dyDescent="0.2">
      <c r="A24" s="41">
        <v>801</v>
      </c>
      <c r="B24" s="103" t="s">
        <v>58</v>
      </c>
      <c r="C24" s="101">
        <v>2676377.6000000001</v>
      </c>
      <c r="D24" s="103"/>
      <c r="E24" s="101"/>
    </row>
    <row r="25" spans="1:5" s="38" customFormat="1" ht="12" customHeight="1" x14ac:dyDescent="0.2">
      <c r="A25" s="41">
        <v>80104</v>
      </c>
      <c r="B25" s="103"/>
      <c r="C25" s="102"/>
      <c r="D25" s="103"/>
      <c r="E25" s="102"/>
    </row>
    <row r="26" spans="1:5" s="38" customFormat="1" ht="12" customHeight="1" x14ac:dyDescent="0.2">
      <c r="A26" s="41">
        <v>80149</v>
      </c>
      <c r="B26" s="113"/>
      <c r="C26" s="43">
        <v>486892.79999999999</v>
      </c>
      <c r="D26" s="44"/>
      <c r="E26" s="45"/>
    </row>
    <row r="27" spans="1:5" s="38" customFormat="1" ht="27.75" customHeight="1" x14ac:dyDescent="0.2">
      <c r="A27" s="92" t="s">
        <v>59</v>
      </c>
      <c r="B27" s="97"/>
      <c r="C27" s="97"/>
      <c r="D27" s="97"/>
      <c r="E27" s="97"/>
    </row>
    <row r="28" spans="1:5" s="38" customFormat="1" ht="15.75" x14ac:dyDescent="0.2">
      <c r="A28" s="41">
        <v>801</v>
      </c>
      <c r="B28" s="103" t="s">
        <v>60</v>
      </c>
      <c r="C28" s="99">
        <v>43901.440000000002</v>
      </c>
      <c r="D28" s="103"/>
      <c r="E28" s="101"/>
    </row>
    <row r="29" spans="1:5" s="38" customFormat="1" ht="15.75" x14ac:dyDescent="0.2">
      <c r="A29" s="41">
        <v>80106</v>
      </c>
      <c r="B29" s="103"/>
      <c r="C29" s="100"/>
      <c r="D29" s="103"/>
      <c r="E29" s="102"/>
    </row>
    <row r="30" spans="1:5" s="38" customFormat="1" ht="27.75" customHeight="1" x14ac:dyDescent="0.2">
      <c r="A30" s="92" t="s">
        <v>81</v>
      </c>
      <c r="B30" s="97"/>
      <c r="C30" s="97"/>
      <c r="D30" s="97"/>
      <c r="E30" s="97"/>
    </row>
    <row r="31" spans="1:5" s="38" customFormat="1" ht="15.75" x14ac:dyDescent="0.2">
      <c r="A31" s="41">
        <v>754</v>
      </c>
      <c r="B31" s="103" t="s">
        <v>82</v>
      </c>
      <c r="C31" s="99"/>
      <c r="D31" s="103"/>
      <c r="E31" s="101">
        <v>35000</v>
      </c>
    </row>
    <row r="32" spans="1:5" s="38" customFormat="1" ht="15.75" x14ac:dyDescent="0.2">
      <c r="A32" s="41">
        <v>75412</v>
      </c>
      <c r="B32" s="103"/>
      <c r="C32" s="100"/>
      <c r="D32" s="103"/>
      <c r="E32" s="102"/>
    </row>
    <row r="33" spans="1:5" s="38" customFormat="1" ht="31.5" customHeight="1" x14ac:dyDescent="0.2">
      <c r="A33" s="92" t="s">
        <v>61</v>
      </c>
      <c r="B33" s="97"/>
      <c r="C33" s="97"/>
      <c r="D33" s="97"/>
      <c r="E33" s="97"/>
    </row>
    <row r="34" spans="1:5" s="38" customFormat="1" ht="20.25" customHeight="1" x14ac:dyDescent="0.2">
      <c r="A34" s="41">
        <v>630</v>
      </c>
      <c r="B34" s="108" t="s">
        <v>62</v>
      </c>
      <c r="C34" s="101"/>
      <c r="D34" s="101"/>
      <c r="E34" s="101">
        <v>26570</v>
      </c>
    </row>
    <row r="35" spans="1:5" s="38" customFormat="1" ht="19.5" customHeight="1" x14ac:dyDescent="0.2">
      <c r="A35" s="41">
        <v>63003</v>
      </c>
      <c r="B35" s="102"/>
      <c r="C35" s="102"/>
      <c r="D35" s="101"/>
      <c r="E35" s="102"/>
    </row>
    <row r="36" spans="1:5" s="38" customFormat="1" ht="20.25" customHeight="1" x14ac:dyDescent="0.2">
      <c r="A36" s="41">
        <v>851</v>
      </c>
      <c r="B36" s="108" t="s">
        <v>63</v>
      </c>
      <c r="C36" s="101"/>
      <c r="D36" s="101"/>
      <c r="E36" s="101">
        <v>310000</v>
      </c>
    </row>
    <row r="37" spans="1:5" s="38" customFormat="1" ht="18.75" customHeight="1" x14ac:dyDescent="0.2">
      <c r="A37" s="41">
        <v>85154</v>
      </c>
      <c r="B37" s="102"/>
      <c r="C37" s="102"/>
      <c r="D37" s="101"/>
      <c r="E37" s="102"/>
    </row>
    <row r="38" spans="1:5" s="38" customFormat="1" ht="18.75" customHeight="1" x14ac:dyDescent="0.2">
      <c r="A38" s="41">
        <v>852</v>
      </c>
      <c r="B38" s="104" t="s">
        <v>64</v>
      </c>
      <c r="C38" s="106"/>
      <c r="D38" s="106"/>
      <c r="E38" s="99">
        <v>200000</v>
      </c>
    </row>
    <row r="39" spans="1:5" s="38" customFormat="1" ht="16.5" customHeight="1" x14ac:dyDescent="0.2">
      <c r="A39" s="41">
        <v>85228</v>
      </c>
      <c r="B39" s="105"/>
      <c r="C39" s="100"/>
      <c r="D39" s="100"/>
      <c r="E39" s="107"/>
    </row>
    <row r="40" spans="1:5" s="38" customFormat="1" ht="21.75" customHeight="1" x14ac:dyDescent="0.2">
      <c r="A40" s="41">
        <v>921</v>
      </c>
      <c r="B40" s="98" t="s">
        <v>65</v>
      </c>
      <c r="C40" s="101"/>
      <c r="D40" s="101"/>
      <c r="E40" s="101">
        <v>200000</v>
      </c>
    </row>
    <row r="41" spans="1:5" s="38" customFormat="1" ht="24.75" customHeight="1" x14ac:dyDescent="0.2">
      <c r="A41" s="41">
        <v>92105</v>
      </c>
      <c r="B41" s="98"/>
      <c r="C41" s="102"/>
      <c r="D41" s="102"/>
      <c r="E41" s="102"/>
    </row>
    <row r="42" spans="1:5" s="38" customFormat="1" ht="23.25" customHeight="1" x14ac:dyDescent="0.2">
      <c r="A42" s="41">
        <v>926</v>
      </c>
      <c r="B42" s="108" t="s">
        <v>66</v>
      </c>
      <c r="C42" s="101"/>
      <c r="D42" s="110"/>
      <c r="E42" s="101">
        <v>850000</v>
      </c>
    </row>
    <row r="43" spans="1:5" s="38" customFormat="1" ht="23.25" customHeight="1" x14ac:dyDescent="0.2">
      <c r="A43" s="41">
        <v>92605</v>
      </c>
      <c r="B43" s="109"/>
      <c r="C43" s="102"/>
      <c r="D43" s="111"/>
      <c r="E43" s="102"/>
    </row>
    <row r="44" spans="1:5" s="38" customFormat="1" ht="19.5" customHeight="1" x14ac:dyDescent="0.2">
      <c r="A44" s="92" t="s">
        <v>67</v>
      </c>
      <c r="B44" s="93"/>
      <c r="C44" s="93"/>
      <c r="D44" s="93"/>
      <c r="E44" s="93"/>
    </row>
    <row r="45" spans="1:5" s="38" customFormat="1" ht="29.25" customHeight="1" x14ac:dyDescent="0.2">
      <c r="A45" s="41">
        <v>921</v>
      </c>
      <c r="B45" s="98" t="s">
        <v>68</v>
      </c>
      <c r="C45" s="101"/>
      <c r="D45" s="103"/>
      <c r="E45" s="101">
        <v>308600</v>
      </c>
    </row>
    <row r="46" spans="1:5" s="38" customFormat="1" ht="29.25" customHeight="1" x14ac:dyDescent="0.2">
      <c r="A46" s="41">
        <v>92120</v>
      </c>
      <c r="B46" s="98"/>
      <c r="C46" s="102"/>
      <c r="D46" s="103"/>
      <c r="E46" s="102"/>
    </row>
    <row r="47" spans="1:5" s="38" customFormat="1" ht="15.75" x14ac:dyDescent="0.2">
      <c r="A47" s="92" t="s">
        <v>69</v>
      </c>
      <c r="B47" s="97"/>
      <c r="C47" s="97"/>
      <c r="D47" s="97"/>
      <c r="E47" s="97"/>
    </row>
    <row r="48" spans="1:5" s="38" customFormat="1" ht="25.5" customHeight="1" x14ac:dyDescent="0.2">
      <c r="A48" s="41">
        <v>900</v>
      </c>
      <c r="B48" s="98" t="s">
        <v>70</v>
      </c>
      <c r="C48" s="99"/>
      <c r="D48" s="101"/>
      <c r="E48" s="99">
        <v>100000</v>
      </c>
    </row>
    <row r="49" spans="1:6" s="38" customFormat="1" ht="25.5" customHeight="1" x14ac:dyDescent="0.2">
      <c r="A49" s="41">
        <v>90001</v>
      </c>
      <c r="B49" s="98"/>
      <c r="C49" s="100"/>
      <c r="D49" s="102"/>
      <c r="E49" s="100"/>
    </row>
    <row r="50" spans="1:6" s="38" customFormat="1" ht="25.5" customHeight="1" x14ac:dyDescent="0.2">
      <c r="A50" s="41">
        <v>900</v>
      </c>
      <c r="B50" s="98" t="s">
        <v>71</v>
      </c>
      <c r="C50" s="99"/>
      <c r="D50" s="101"/>
      <c r="E50" s="99">
        <v>62000</v>
      </c>
    </row>
    <row r="51" spans="1:6" s="38" customFormat="1" ht="25.5" customHeight="1" x14ac:dyDescent="0.2">
      <c r="A51" s="41">
        <v>90002</v>
      </c>
      <c r="B51" s="98"/>
      <c r="C51" s="100"/>
      <c r="D51" s="102"/>
      <c r="E51" s="100"/>
    </row>
    <row r="52" spans="1:6" s="38" customFormat="1" ht="20.25" customHeight="1" x14ac:dyDescent="0.2">
      <c r="A52" s="94" t="s">
        <v>72</v>
      </c>
      <c r="B52" s="95"/>
      <c r="C52" s="46">
        <f>SUM(C19+C21+C24+C28+C34+C36+C38+C40+C42+C45+C50+C26)</f>
        <v>4237171.84</v>
      </c>
      <c r="D52" s="46">
        <f>SUM(D19+D21+D24+D36+D38+D40+D42+D45+D50)</f>
        <v>0</v>
      </c>
      <c r="E52" s="46">
        <f>SUM(E34+E36+E38+E40+E42+E45+E50+E48+E19+E21+E31)</f>
        <v>2092170</v>
      </c>
    </row>
    <row r="53" spans="1:6" s="47" customFormat="1" ht="15.75" x14ac:dyDescent="0.25">
      <c r="A53" s="96" t="s">
        <v>73</v>
      </c>
      <c r="B53" s="96"/>
      <c r="C53" s="42">
        <f>SUM(C16+C52)</f>
        <v>6119671.8399999999</v>
      </c>
      <c r="D53" s="42">
        <f>SUM(D16+D52)</f>
        <v>0</v>
      </c>
      <c r="E53" s="42">
        <f>SUM(E16+E52)</f>
        <v>3134556.62</v>
      </c>
    </row>
    <row r="54" spans="1:6" x14ac:dyDescent="0.25">
      <c r="E54" s="72"/>
      <c r="F54" s="72"/>
    </row>
  </sheetData>
  <mergeCells count="86">
    <mergeCell ref="A6:E6"/>
    <mergeCell ref="A30:E30"/>
    <mergeCell ref="B31:B32"/>
    <mergeCell ref="C31:C32"/>
    <mergeCell ref="D31:D32"/>
    <mergeCell ref="E31:E32"/>
    <mergeCell ref="B14:B15"/>
    <mergeCell ref="C14:C15"/>
    <mergeCell ref="D14:D15"/>
    <mergeCell ref="E14:E15"/>
    <mergeCell ref="B7:B8"/>
    <mergeCell ref="C7:C8"/>
    <mergeCell ref="D7:D8"/>
    <mergeCell ref="E7:E8"/>
    <mergeCell ref="B9:B10"/>
    <mergeCell ref="C9:C10"/>
    <mergeCell ref="A1:E1"/>
    <mergeCell ref="A2:E2"/>
    <mergeCell ref="B3:B4"/>
    <mergeCell ref="C3:E3"/>
    <mergeCell ref="A5:E5"/>
    <mergeCell ref="D9:D10"/>
    <mergeCell ref="E9:E10"/>
    <mergeCell ref="A11:E11"/>
    <mergeCell ref="B12:B13"/>
    <mergeCell ref="C12:C13"/>
    <mergeCell ref="D12:D13"/>
    <mergeCell ref="E12:E13"/>
    <mergeCell ref="A16:B16"/>
    <mergeCell ref="A17:E17"/>
    <mergeCell ref="A18:E18"/>
    <mergeCell ref="B19:B20"/>
    <mergeCell ref="C19:C20"/>
    <mergeCell ref="D19:D20"/>
    <mergeCell ref="E19:E20"/>
    <mergeCell ref="A33:E33"/>
    <mergeCell ref="B21:B22"/>
    <mergeCell ref="C21:C22"/>
    <mergeCell ref="D21:D22"/>
    <mergeCell ref="E21:E22"/>
    <mergeCell ref="A23:E23"/>
    <mergeCell ref="B24:B26"/>
    <mergeCell ref="C24:C25"/>
    <mergeCell ref="D24:D25"/>
    <mergeCell ref="E24:E25"/>
    <mergeCell ref="A27:E27"/>
    <mergeCell ref="B28:B29"/>
    <mergeCell ref="C28:C29"/>
    <mergeCell ref="D28:D29"/>
    <mergeCell ref="E28:E29"/>
    <mergeCell ref="B42:B43"/>
    <mergeCell ref="C42:C43"/>
    <mergeCell ref="D42:D43"/>
    <mergeCell ref="E42:E43"/>
    <mergeCell ref="B34:B35"/>
    <mergeCell ref="C34:C35"/>
    <mergeCell ref="D34:D35"/>
    <mergeCell ref="E34:E35"/>
    <mergeCell ref="B36:B37"/>
    <mergeCell ref="C36:C37"/>
    <mergeCell ref="D36:D37"/>
    <mergeCell ref="E36:E37"/>
    <mergeCell ref="B38:B39"/>
    <mergeCell ref="C38:C39"/>
    <mergeCell ref="D38:D39"/>
    <mergeCell ref="E38:E39"/>
    <mergeCell ref="B40:B41"/>
    <mergeCell ref="C40:C41"/>
    <mergeCell ref="D40:D41"/>
    <mergeCell ref="E40:E41"/>
    <mergeCell ref="A44:E44"/>
    <mergeCell ref="A52:B52"/>
    <mergeCell ref="A53:B53"/>
    <mergeCell ref="A47:E47"/>
    <mergeCell ref="B48:B49"/>
    <mergeCell ref="C48:C49"/>
    <mergeCell ref="D48:D49"/>
    <mergeCell ref="E48:E49"/>
    <mergeCell ref="B50:B51"/>
    <mergeCell ref="C50:C51"/>
    <mergeCell ref="D50:D51"/>
    <mergeCell ref="E50:E51"/>
    <mergeCell ref="B45:B46"/>
    <mergeCell ref="C45:C46"/>
    <mergeCell ref="D45:D46"/>
    <mergeCell ref="E45:E46"/>
  </mergeCells>
  <pageMargins left="0.31496062992125984" right="0.31496062992125984" top="0.35433070866141736" bottom="0.35433070866141736" header="0.31496062992125984" footer="0.11811023622047245"/>
  <pageSetup paperSize="9" orientation="landscape" r:id="rId1"/>
  <headerFooter>
    <oddFooter>Strona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odpady</vt:lpstr>
      <vt:lpstr>FOŚ</vt:lpstr>
      <vt:lpstr>dotacje</vt:lpstr>
      <vt:lpstr>Arkusz1</vt:lpstr>
      <vt:lpstr>Arkusz2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Gruda</dc:creator>
  <cp:lastModifiedBy>Elżbieta Gruda</cp:lastModifiedBy>
  <cp:lastPrinted>2017-06-22T08:27:09Z</cp:lastPrinted>
  <dcterms:created xsi:type="dcterms:W3CDTF">2017-06-20T09:12:40Z</dcterms:created>
  <dcterms:modified xsi:type="dcterms:W3CDTF">2017-06-22T08:27:33Z</dcterms:modified>
</cp:coreProperties>
</file>